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5">Hidden_1!$A$1:$A$2</definedName>
    <definedName name="Hidden_214">[2]Hidden_2!$A$1:$A$2</definedName>
  </definedNames>
  <calcPr calcId="144525"/>
</workbook>
</file>

<file path=xl/calcChain.xml><?xml version="1.0" encoding="utf-8"?>
<calcChain xmlns="http://schemas.openxmlformats.org/spreadsheetml/2006/main">
  <c r="O21" i="1" l="1"/>
  <c r="O18" i="1"/>
  <c r="O17" i="1"/>
  <c r="O16" i="1"/>
  <c r="O14" i="1"/>
  <c r="O20" i="1" l="1"/>
  <c r="O19" i="1"/>
  <c r="O15" i="1"/>
  <c r="O13" i="1"/>
  <c r="O12" i="1"/>
  <c r="O11" i="1"/>
  <c r="O10" i="1"/>
  <c r="O9" i="1"/>
  <c r="O8" i="1"/>
</calcChain>
</file>

<file path=xl/sharedStrings.xml><?xml version="1.0" encoding="utf-8"?>
<sst xmlns="http://schemas.openxmlformats.org/spreadsheetml/2006/main" count="241" uniqueCount="130">
  <si>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</si>
  <si>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</si>
  <si>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</si>
  <si>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</si>
  <si>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</si>
  <si>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</si>
  <si>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</si>
  <si>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</si>
  <si>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</si>
  <si>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</si>
  <si>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</si>
  <si>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</si>
  <si>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</si>
  <si>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</si>
  <si>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</si>
  <si>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</si>
  <si>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</si>
  <si>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</si>
  <si>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</si>
  <si>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</si>
  <si>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</si>
  <si>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</si>
  <si>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</si>
  <si>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</si>
  <si>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</si>
  <si>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</si>
  <si>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</si>
  <si>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</si>
  <si>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</si>
  <si>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</si>
  <si>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</si>
  <si>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</si>
  <si>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</si>
  <si>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</si>
  <si>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</si>
  <si>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</si>
  <si>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</si>
  <si>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</si>
  <si>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</si>
  <si>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</si>
  <si>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</si>
  <si>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</si>
  <si>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</si>
  <si>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</si>
  <si>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</si>
  <si>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</si>
  <si>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</si>
  <si>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</si>
  <si>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</si>
  <si>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</si>
  <si>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</si>
  <si>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</si>
  <si>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</si>
  <si>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</si>
  <si>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</si>
  <si>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</si>
  <si>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</si>
  <si>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</si>
  <si>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La impartición y procuración de justicia administrativa en el estado de Guanajuato realizada de manera pronta, completa e imparcial</t>
  </si>
  <si>
    <t>Impartición de Justicia Administrativa</t>
  </si>
  <si>
    <t>Eficacia</t>
  </si>
  <si>
    <t>Porcentaje</t>
  </si>
  <si>
    <t>Anual</t>
  </si>
  <si>
    <t>Secretaría General de Acuerdos</t>
  </si>
  <si>
    <t>Porcentaje de actividades de conciliación</t>
  </si>
  <si>
    <t>Eficiencia</t>
  </si>
  <si>
    <t>Porcentaje de asesorías en materia Administrativa y Fiscal</t>
  </si>
  <si>
    <t>Porcentaje de sentencias favorables</t>
  </si>
  <si>
    <t>Calificación promedio de satisfacción de usuarios de la unidad de defensoría de oficio</t>
  </si>
  <si>
    <t>Calidad</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</si>
  <si>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</si>
  <si>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</si>
  <si>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</si>
  <si>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</si>
  <si>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Porcentaje de demandas</t>
  </si>
  <si>
    <t>Porcentaje de recursos de revisión</t>
  </si>
  <si>
    <t>Porcentaje de recursos de reclamación</t>
  </si>
  <si>
    <t>(Asesorías en materia administrativa y fiscal atendidas/Asesorías en materia administrativa y fiscal solicitadas)*100</t>
  </si>
  <si>
    <t>Cuantifica la percepción de los usuarios sobre la prestación del servicio con base en una escala donde 1 es nada satisfecho y 5 altamente satisfecho</t>
  </si>
  <si>
    <t>(Calificaciones emitidas/Total de usuarios calificadores)</t>
  </si>
  <si>
    <t>Mediente este indicador se verifica el cumplimiento de esta actividad y las cargas de trabajo en este rubro</t>
  </si>
  <si>
    <t>(Gestiones realizadas por la coordinación de defensoría de oficio en el periodo t/Gestiones solicitadas a la coordinación de defensoría en el periodo t-1)*100</t>
  </si>
  <si>
    <t>A través de este indicador se mide la oportunidad en la emisión de las resoluciones de los recursos de reclamación por el Pleno del Tribunal dentro del plazo legal de 10 diez días siguientes a la recepción del proyecto elaborado por el Magistrado ponente</t>
  </si>
  <si>
    <t>(Recursos de reclamación resueltos por el Pleno en plazo legal/Recursos de reclamación sometidos al pleno)*100</t>
  </si>
  <si>
    <t>(Tiempo procesal 1+Tiempo procesal 2…/Total de acuerdos de impulso procesal emitidos)</t>
  </si>
  <si>
    <t>(Tiempo procesal 1+Tiempo procesal 2…/Total de resoluciones de procedimientos de responsabilidad)</t>
  </si>
  <si>
    <t>(Excitativas de justicia fundadas/Resoluciones jurisdicciones emitidas)*100</t>
  </si>
  <si>
    <t>(Sentencias modificadas que son revocadas o midificadas/Sentencias notificadas)*100</t>
  </si>
  <si>
    <t>Mediante este indicador se mide el porcentaje de demandas radicadas en el ejercicio</t>
  </si>
  <si>
    <t>Mediante este indicador se mide el porcentaje de recursos de revisión radicados en el ejercicio</t>
  </si>
  <si>
    <t>Mediante este indicador se mide el porcentaje de recursos de reclamación en el ejercicio</t>
  </si>
  <si>
    <t>Promedio</t>
  </si>
  <si>
    <t>Mensual</t>
  </si>
  <si>
    <t>Días</t>
  </si>
  <si>
    <t>Registro electrónico de los informes mensuales y anuales</t>
  </si>
  <si>
    <t>Unidad de Defensoría de Oficio</t>
  </si>
  <si>
    <t>Encuestas</t>
  </si>
  <si>
    <t>Reporte del sistema electrónico de gestión de expedientes del TJA</t>
  </si>
  <si>
    <t>Procuración de Justicia Administrativa</t>
  </si>
  <si>
    <t>(Demandas salientes/Demandas entrantes)*100</t>
  </si>
  <si>
    <t>(Recursos de revisión salientes/Recursos de revisión entrantes)*100</t>
  </si>
  <si>
    <t>(Recursos de reclamación salientes/Recursos de reclamación entrantes)*100</t>
  </si>
  <si>
    <t>Porcentaje de demandas promovidas ante el Tribunal de Jusiticia Administrativa por la Unidad de Defensoría de Oficio</t>
  </si>
  <si>
    <t>Porcentaje de gestiones administrativas y fiscales realizadas por la coordinación de la Unidad de Defensoría de Oficio</t>
  </si>
  <si>
    <t>Porcentaje de sentencias del Tribunal de Justicia Administrativa modificadas o revocadas</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</si>
  <si>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</si>
  <si>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</si>
  <si>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</si>
  <si>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A través de este indicador se mide el porcentaje de sentencias favorables de los procesos o impugnaciones del ejercicio</t>
  </si>
  <si>
    <t>Se mide el tiempo promedio del Tribunal de Justicia Administrativa para acordar las promociones de impulso procesal presentadas por los justiciables en los procesos</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</si>
  <si>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</si>
  <si>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Tribunal de Juisticia Administrativa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</si>
  <si>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</si>
  <si>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</si>
  <si>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(Demandas interpuestas por la Unidad de Defensoría de Oficio/Asuntos en el Tribunal de Justicia Administrativa)*100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</si>
  <si>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</si>
  <si>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</si>
  <si>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</si>
  <si>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</si>
  <si>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</si>
  <si>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</si>
  <si>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</si>
  <si>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</si>
  <si>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</si>
  <si>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</si>
  <si>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</si>
  <si>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</si>
  <si>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</si>
  <si>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</si>
  <si>
    <t>(Sentencias favorables/Sentencias notificadas)*100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</si>
</sst>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1" applyNumberFormat="1" applyFont="1" applyBorder="1" applyAlignment="1">
      <alignment horizontal="center" vertical="center"/>
    </xf>
    <xf numFmtId="2"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243;n-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_martha/Desktop/MARTHA%20ALICIA/2018/TRANSPARENCIA-2018/3TRIMESTRE-2018/FRACCION-6/Fracci&#243;n%20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L2" workbookViewId="0">
      <selection activeCell="S8" sqref="S8"/>
    </sheetView>
  </sheetViews>
  <sheetFormatPr baseColWidth="10" defaultColWidth="8.7109375" defaultRowHeight="15" x14ac:dyDescent="0.25"/>
  <cols>
    <col min="1" max="1" width="8" bestFit="1" customWidth="1"/>
    <col min="2" max="2" width="15" customWidth="1"/>
    <col min="3" max="3" width="22.42578125" customWidth="1"/>
    <col min="4" max="4" width="31.42578125" customWidth="1"/>
    <col min="5" max="5" width="18.5703125" bestFit="1"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17" customWidth="1"/>
    <col min="15" max="15" width="15.42578125" bestFit="1" customWidth="1"/>
    <col min="16" max="16" width="17.85546875" customWidth="1"/>
    <col min="17" max="17" width="19.85546875" bestFit="1" customWidth="1"/>
    <col min="18" max="18" width="30.85546875"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s="9" customFormat="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8.75" x14ac:dyDescent="0.25">
      <c r="A8" s="2">
        <v>2020</v>
      </c>
      <c r="B8" s="3">
        <v>43831</v>
      </c>
      <c r="C8" s="3">
        <v>43921</v>
      </c>
      <c r="D8" s="2" t="s">
        <v>98</v>
      </c>
      <c r="E8" s="4" t="s">
        <v>58</v>
      </c>
      <c r="F8" s="4" t="s">
        <v>64</v>
      </c>
      <c r="G8" s="2" t="s">
        <v>65</v>
      </c>
      <c r="H8" s="4" t="s">
        <v>105</v>
      </c>
      <c r="I8" s="4" t="s">
        <v>113</v>
      </c>
      <c r="J8" s="2" t="s">
        <v>61</v>
      </c>
      <c r="K8" s="2" t="s">
        <v>62</v>
      </c>
      <c r="L8" s="2">
        <v>98.04</v>
      </c>
      <c r="M8" s="4" t="s">
        <v>115</v>
      </c>
      <c r="N8" s="2">
        <v>0</v>
      </c>
      <c r="O8" s="6">
        <f>(6)/(6)*100</f>
        <v>100</v>
      </c>
      <c r="P8" s="2" t="s">
        <v>56</v>
      </c>
      <c r="Q8" s="4" t="s">
        <v>94</v>
      </c>
      <c r="R8" s="4" t="s">
        <v>95</v>
      </c>
      <c r="S8" s="8">
        <v>43951</v>
      </c>
      <c r="T8" s="3">
        <v>43921</v>
      </c>
      <c r="U8" s="2"/>
    </row>
    <row r="9" spans="1:21" ht="78.75" x14ac:dyDescent="0.25">
      <c r="A9" s="2">
        <v>2020</v>
      </c>
      <c r="B9" s="3">
        <v>43831</v>
      </c>
      <c r="C9" s="3">
        <v>43921</v>
      </c>
      <c r="D9" s="2" t="s">
        <v>98</v>
      </c>
      <c r="E9" s="4" t="s">
        <v>58</v>
      </c>
      <c r="F9" s="4" t="s">
        <v>66</v>
      </c>
      <c r="G9" s="2" t="s">
        <v>65</v>
      </c>
      <c r="H9" s="4" t="s">
        <v>106</v>
      </c>
      <c r="I9" s="4" t="s">
        <v>77</v>
      </c>
      <c r="J9" s="2" t="s">
        <v>61</v>
      </c>
      <c r="K9" s="2" t="s">
        <v>62</v>
      </c>
      <c r="L9" s="2">
        <v>100</v>
      </c>
      <c r="M9" s="4" t="s">
        <v>116</v>
      </c>
      <c r="N9" s="2">
        <v>0</v>
      </c>
      <c r="O9" s="5">
        <f>(855)/(855)*100</f>
        <v>100</v>
      </c>
      <c r="P9" s="2" t="s">
        <v>56</v>
      </c>
      <c r="Q9" s="4" t="s">
        <v>94</v>
      </c>
      <c r="R9" s="4" t="s">
        <v>95</v>
      </c>
      <c r="S9" s="8">
        <v>43951</v>
      </c>
      <c r="T9" s="3">
        <v>43921</v>
      </c>
      <c r="U9" s="2"/>
    </row>
    <row r="10" spans="1:21" ht="78.75" x14ac:dyDescent="0.25">
      <c r="A10" s="2">
        <v>2020</v>
      </c>
      <c r="B10" s="3">
        <v>43831</v>
      </c>
      <c r="C10" s="3">
        <v>43921</v>
      </c>
      <c r="D10" s="2" t="s">
        <v>98</v>
      </c>
      <c r="E10" s="4" t="s">
        <v>58</v>
      </c>
      <c r="F10" s="4" t="s">
        <v>102</v>
      </c>
      <c r="G10" s="2" t="s">
        <v>65</v>
      </c>
      <c r="H10" s="4" t="s">
        <v>107</v>
      </c>
      <c r="I10" s="4" t="s">
        <v>114</v>
      </c>
      <c r="J10" s="2" t="s">
        <v>61</v>
      </c>
      <c r="K10" s="2" t="s">
        <v>62</v>
      </c>
      <c r="L10" s="2">
        <v>42.39</v>
      </c>
      <c r="M10" s="4" t="s">
        <v>117</v>
      </c>
      <c r="N10" s="2">
        <v>0</v>
      </c>
      <c r="O10" s="7">
        <f>(387)/(855)*100</f>
        <v>45.263157894736842</v>
      </c>
      <c r="P10" s="2" t="s">
        <v>56</v>
      </c>
      <c r="Q10" s="4" t="s">
        <v>94</v>
      </c>
      <c r="R10" s="4" t="s">
        <v>95</v>
      </c>
      <c r="S10" s="8">
        <v>43951</v>
      </c>
      <c r="T10" s="3">
        <v>43921</v>
      </c>
      <c r="U10" s="2"/>
    </row>
    <row r="11" spans="1:21" ht="78.75" x14ac:dyDescent="0.25">
      <c r="A11" s="2">
        <v>2020</v>
      </c>
      <c r="B11" s="3">
        <v>43831</v>
      </c>
      <c r="C11" s="3">
        <v>43921</v>
      </c>
      <c r="D11" s="2" t="s">
        <v>98</v>
      </c>
      <c r="E11" s="4" t="s">
        <v>58</v>
      </c>
      <c r="F11" s="4" t="s">
        <v>67</v>
      </c>
      <c r="G11" s="2" t="s">
        <v>65</v>
      </c>
      <c r="H11" s="4" t="s">
        <v>108</v>
      </c>
      <c r="I11" s="4" t="s">
        <v>129</v>
      </c>
      <c r="J11" s="2" t="s">
        <v>61</v>
      </c>
      <c r="K11" s="2" t="s">
        <v>62</v>
      </c>
      <c r="L11" s="2">
        <v>97.27</v>
      </c>
      <c r="M11" s="4" t="s">
        <v>118</v>
      </c>
      <c r="N11" s="2">
        <v>0</v>
      </c>
      <c r="O11" s="7">
        <f>(272)/(280)*100</f>
        <v>97.142857142857139</v>
      </c>
      <c r="P11" s="2" t="s">
        <v>56</v>
      </c>
      <c r="Q11" s="4" t="s">
        <v>94</v>
      </c>
      <c r="R11" s="4" t="s">
        <v>95</v>
      </c>
      <c r="S11" s="8">
        <v>43951</v>
      </c>
      <c r="T11" s="3">
        <v>43921</v>
      </c>
      <c r="U11" s="2"/>
    </row>
    <row r="12" spans="1:21" ht="78.75" x14ac:dyDescent="0.25">
      <c r="A12" s="2">
        <v>2020</v>
      </c>
      <c r="B12" s="3">
        <v>43831</v>
      </c>
      <c r="C12" s="3">
        <v>43921</v>
      </c>
      <c r="D12" s="2" t="s">
        <v>98</v>
      </c>
      <c r="E12" s="4" t="s">
        <v>58</v>
      </c>
      <c r="F12" s="4" t="s">
        <v>68</v>
      </c>
      <c r="G12" s="2" t="s">
        <v>69</v>
      </c>
      <c r="H12" s="4" t="s">
        <v>78</v>
      </c>
      <c r="I12" s="4" t="s">
        <v>79</v>
      </c>
      <c r="J12" s="2" t="s">
        <v>91</v>
      </c>
      <c r="K12" s="2" t="s">
        <v>92</v>
      </c>
      <c r="L12" s="2">
        <v>5</v>
      </c>
      <c r="M12" s="4" t="s">
        <v>119</v>
      </c>
      <c r="N12" s="2">
        <v>0</v>
      </c>
      <c r="O12" s="7">
        <f>(6337)/(1271)</f>
        <v>4.9858379228953575</v>
      </c>
      <c r="P12" s="2" t="s">
        <v>56</v>
      </c>
      <c r="Q12" s="2" t="s">
        <v>96</v>
      </c>
      <c r="R12" s="4" t="s">
        <v>95</v>
      </c>
      <c r="S12" s="8">
        <v>43951</v>
      </c>
      <c r="T12" s="3">
        <v>43921</v>
      </c>
      <c r="U12" s="2"/>
    </row>
    <row r="13" spans="1:21" ht="101.25" x14ac:dyDescent="0.25">
      <c r="A13" s="2">
        <v>2020</v>
      </c>
      <c r="B13" s="3">
        <v>43831</v>
      </c>
      <c r="C13" s="3">
        <v>43921</v>
      </c>
      <c r="D13" s="2" t="s">
        <v>98</v>
      </c>
      <c r="E13" s="4" t="s">
        <v>58</v>
      </c>
      <c r="F13" s="4" t="s">
        <v>103</v>
      </c>
      <c r="G13" s="2" t="s">
        <v>65</v>
      </c>
      <c r="H13" s="4" t="s">
        <v>80</v>
      </c>
      <c r="I13" s="4" t="s">
        <v>81</v>
      </c>
      <c r="J13" s="2" t="s">
        <v>61</v>
      </c>
      <c r="K13" s="2" t="s">
        <v>62</v>
      </c>
      <c r="L13" s="2">
        <v>101.97</v>
      </c>
      <c r="M13" s="4" t="s">
        <v>120</v>
      </c>
      <c r="N13" s="2">
        <v>0</v>
      </c>
      <c r="O13" s="7">
        <f>(62)/(259)*100</f>
        <v>23.938223938223938</v>
      </c>
      <c r="P13" s="2" t="s">
        <v>56</v>
      </c>
      <c r="Q13" s="4" t="s">
        <v>94</v>
      </c>
      <c r="R13" s="4" t="s">
        <v>95</v>
      </c>
      <c r="S13" s="8">
        <v>43951</v>
      </c>
      <c r="T13" s="3">
        <v>43921</v>
      </c>
      <c r="U13" s="2"/>
    </row>
    <row r="14" spans="1:21" ht="112.5" x14ac:dyDescent="0.25">
      <c r="A14" s="2">
        <v>2020</v>
      </c>
      <c r="B14" s="3">
        <v>43831</v>
      </c>
      <c r="C14" s="3">
        <v>43921</v>
      </c>
      <c r="D14" s="2" t="s">
        <v>59</v>
      </c>
      <c r="E14" s="4" t="s">
        <v>58</v>
      </c>
      <c r="F14" s="4" t="s">
        <v>70</v>
      </c>
      <c r="G14" s="2" t="s">
        <v>65</v>
      </c>
      <c r="H14" s="4" t="s">
        <v>82</v>
      </c>
      <c r="I14" s="4" t="s">
        <v>83</v>
      </c>
      <c r="J14" s="2" t="s">
        <v>61</v>
      </c>
      <c r="K14" s="2" t="s">
        <v>92</v>
      </c>
      <c r="L14" s="2">
        <v>99.75</v>
      </c>
      <c r="M14" s="4" t="s">
        <v>121</v>
      </c>
      <c r="N14" s="2">
        <v>0</v>
      </c>
      <c r="O14" s="5">
        <f>(166)/(166)*100</f>
        <v>100</v>
      </c>
      <c r="P14" s="2" t="s">
        <v>56</v>
      </c>
      <c r="Q14" s="4" t="s">
        <v>97</v>
      </c>
      <c r="R14" s="4" t="s">
        <v>63</v>
      </c>
      <c r="S14" s="8">
        <v>43951</v>
      </c>
      <c r="T14" s="3">
        <v>43921</v>
      </c>
      <c r="U14" s="2"/>
    </row>
    <row r="15" spans="1:21" ht="78.75" x14ac:dyDescent="0.25">
      <c r="A15" s="2">
        <v>2020</v>
      </c>
      <c r="B15" s="3">
        <v>43831</v>
      </c>
      <c r="C15" s="3">
        <v>43921</v>
      </c>
      <c r="D15" s="2" t="s">
        <v>59</v>
      </c>
      <c r="E15" s="4" t="s">
        <v>58</v>
      </c>
      <c r="F15" s="4" t="s">
        <v>71</v>
      </c>
      <c r="G15" s="2" t="s">
        <v>65</v>
      </c>
      <c r="H15" s="4" t="s">
        <v>109</v>
      </c>
      <c r="I15" s="4" t="s">
        <v>84</v>
      </c>
      <c r="J15" s="2" t="s">
        <v>93</v>
      </c>
      <c r="K15" s="2" t="s">
        <v>92</v>
      </c>
      <c r="L15" s="2">
        <v>8.83</v>
      </c>
      <c r="M15" s="4" t="s">
        <v>122</v>
      </c>
      <c r="N15" s="2">
        <v>0</v>
      </c>
      <c r="O15" s="7">
        <f>(27739)/(1792)</f>
        <v>15.479352678571429</v>
      </c>
      <c r="P15" s="2" t="s">
        <v>57</v>
      </c>
      <c r="Q15" s="4" t="s">
        <v>97</v>
      </c>
      <c r="R15" s="4" t="s">
        <v>63</v>
      </c>
      <c r="S15" s="8">
        <v>43951</v>
      </c>
      <c r="T15" s="3">
        <v>43921</v>
      </c>
      <c r="U15" s="2"/>
    </row>
    <row r="16" spans="1:21" ht="135" x14ac:dyDescent="0.25">
      <c r="A16" s="2">
        <v>2020</v>
      </c>
      <c r="B16" s="3">
        <v>43831</v>
      </c>
      <c r="C16" s="3">
        <v>43921</v>
      </c>
      <c r="D16" s="2" t="s">
        <v>59</v>
      </c>
      <c r="E16" s="4" t="s">
        <v>58</v>
      </c>
      <c r="F16" s="4" t="s">
        <v>72</v>
      </c>
      <c r="G16" s="2" t="s">
        <v>65</v>
      </c>
      <c r="H16" s="4" t="s">
        <v>110</v>
      </c>
      <c r="I16" s="4" t="s">
        <v>85</v>
      </c>
      <c r="J16" s="2" t="s">
        <v>93</v>
      </c>
      <c r="K16" s="2" t="s">
        <v>92</v>
      </c>
      <c r="L16" s="2">
        <v>21.4</v>
      </c>
      <c r="M16" s="4" t="s">
        <v>123</v>
      </c>
      <c r="N16" s="2">
        <v>0</v>
      </c>
      <c r="O16" s="7">
        <f>(61)/(6)</f>
        <v>10.166666666666666</v>
      </c>
      <c r="P16" s="2" t="s">
        <v>57</v>
      </c>
      <c r="Q16" s="4" t="s">
        <v>97</v>
      </c>
      <c r="R16" s="4" t="s">
        <v>63</v>
      </c>
      <c r="S16" s="8">
        <v>43951</v>
      </c>
      <c r="T16" s="3">
        <v>43921</v>
      </c>
      <c r="U16" s="2"/>
    </row>
    <row r="17" spans="1:21" ht="236.25" x14ac:dyDescent="0.25">
      <c r="A17" s="2">
        <v>2020</v>
      </c>
      <c r="B17" s="3">
        <v>43831</v>
      </c>
      <c r="C17" s="3">
        <v>43921</v>
      </c>
      <c r="D17" s="2" t="s">
        <v>59</v>
      </c>
      <c r="E17" s="4" t="s">
        <v>58</v>
      </c>
      <c r="F17" s="4" t="s">
        <v>73</v>
      </c>
      <c r="G17" s="2" t="s">
        <v>65</v>
      </c>
      <c r="H17" s="4" t="s">
        <v>111</v>
      </c>
      <c r="I17" s="4" t="s">
        <v>86</v>
      </c>
      <c r="J17" s="2" t="s">
        <v>61</v>
      </c>
      <c r="K17" s="2" t="s">
        <v>62</v>
      </c>
      <c r="L17" s="2">
        <v>0</v>
      </c>
      <c r="M17" s="4" t="s">
        <v>124</v>
      </c>
      <c r="N17" s="2">
        <v>0</v>
      </c>
      <c r="O17" s="5">
        <f>(0)/(896)</f>
        <v>0</v>
      </c>
      <c r="P17" s="2" t="s">
        <v>57</v>
      </c>
      <c r="Q17" s="4" t="s">
        <v>97</v>
      </c>
      <c r="R17" s="4" t="s">
        <v>63</v>
      </c>
      <c r="S17" s="8">
        <v>43951</v>
      </c>
      <c r="T17" s="3">
        <v>43921</v>
      </c>
      <c r="U17" s="2"/>
    </row>
    <row r="18" spans="1:21" ht="213.75" x14ac:dyDescent="0.25">
      <c r="A18" s="2">
        <v>2020</v>
      </c>
      <c r="B18" s="3">
        <v>43831</v>
      </c>
      <c r="C18" s="3">
        <v>43921</v>
      </c>
      <c r="D18" s="2" t="s">
        <v>59</v>
      </c>
      <c r="E18" s="4" t="s">
        <v>58</v>
      </c>
      <c r="F18" s="4" t="s">
        <v>104</v>
      </c>
      <c r="G18" s="2" t="s">
        <v>60</v>
      </c>
      <c r="H18" s="4" t="s">
        <v>112</v>
      </c>
      <c r="I18" s="4" t="s">
        <v>87</v>
      </c>
      <c r="J18" s="2" t="s">
        <v>61</v>
      </c>
      <c r="K18" s="2" t="s">
        <v>62</v>
      </c>
      <c r="L18" s="2">
        <v>5.29</v>
      </c>
      <c r="M18" s="4" t="s">
        <v>125</v>
      </c>
      <c r="N18" s="2">
        <v>0</v>
      </c>
      <c r="O18" s="7">
        <f>(40)/(849)*100</f>
        <v>4.7114252061248525</v>
      </c>
      <c r="P18" s="2" t="s">
        <v>57</v>
      </c>
      <c r="Q18" s="4" t="s">
        <v>97</v>
      </c>
      <c r="R18" s="4" t="s">
        <v>63</v>
      </c>
      <c r="S18" s="8">
        <v>43951</v>
      </c>
      <c r="T18" s="3">
        <v>43921</v>
      </c>
      <c r="U18" s="2"/>
    </row>
    <row r="19" spans="1:21" ht="78.75" x14ac:dyDescent="0.25">
      <c r="A19" s="2">
        <v>2020</v>
      </c>
      <c r="B19" s="3">
        <v>43831</v>
      </c>
      <c r="C19" s="3">
        <v>43921</v>
      </c>
      <c r="D19" s="2" t="s">
        <v>59</v>
      </c>
      <c r="E19" s="4" t="s">
        <v>58</v>
      </c>
      <c r="F19" s="2" t="s">
        <v>74</v>
      </c>
      <c r="G19" s="2" t="s">
        <v>60</v>
      </c>
      <c r="H19" s="4" t="s">
        <v>88</v>
      </c>
      <c r="I19" s="4" t="s">
        <v>99</v>
      </c>
      <c r="J19" s="2" t="s">
        <v>61</v>
      </c>
      <c r="K19" s="2" t="s">
        <v>62</v>
      </c>
      <c r="L19" s="2">
        <v>93.1</v>
      </c>
      <c r="M19" s="4" t="s">
        <v>126</v>
      </c>
      <c r="N19" s="2">
        <v>0</v>
      </c>
      <c r="O19" s="7">
        <f>(608)/(803)*100</f>
        <v>75.716064757160652</v>
      </c>
      <c r="P19" s="2" t="s">
        <v>56</v>
      </c>
      <c r="Q19" s="4" t="s">
        <v>97</v>
      </c>
      <c r="R19" s="4" t="s">
        <v>63</v>
      </c>
      <c r="S19" s="8">
        <v>43951</v>
      </c>
      <c r="T19" s="3">
        <v>43921</v>
      </c>
      <c r="U19" s="2"/>
    </row>
    <row r="20" spans="1:21" ht="78.75" x14ac:dyDescent="0.25">
      <c r="A20" s="2">
        <v>2020</v>
      </c>
      <c r="B20" s="3">
        <v>43831</v>
      </c>
      <c r="C20" s="3">
        <v>43921</v>
      </c>
      <c r="D20" s="2" t="s">
        <v>59</v>
      </c>
      <c r="E20" s="4" t="s">
        <v>58</v>
      </c>
      <c r="F20" s="4" t="s">
        <v>75</v>
      </c>
      <c r="G20" s="2" t="s">
        <v>60</v>
      </c>
      <c r="H20" s="4" t="s">
        <v>89</v>
      </c>
      <c r="I20" s="4" t="s">
        <v>100</v>
      </c>
      <c r="J20" s="2" t="s">
        <v>61</v>
      </c>
      <c r="K20" s="2" t="s">
        <v>62</v>
      </c>
      <c r="L20" s="2">
        <v>53.85</v>
      </c>
      <c r="M20" s="4" t="s">
        <v>127</v>
      </c>
      <c r="N20" s="2">
        <v>0</v>
      </c>
      <c r="O20" s="7">
        <f>(141)/(122)*100</f>
        <v>115.57377049180329</v>
      </c>
      <c r="P20" s="2" t="s">
        <v>56</v>
      </c>
      <c r="Q20" s="4" t="s">
        <v>97</v>
      </c>
      <c r="R20" s="4" t="s">
        <v>63</v>
      </c>
      <c r="S20" s="8">
        <v>43951</v>
      </c>
      <c r="T20" s="3">
        <v>43921</v>
      </c>
      <c r="U20" s="2"/>
    </row>
    <row r="21" spans="1:21" ht="78.75" x14ac:dyDescent="0.25">
      <c r="A21" s="2">
        <v>2020</v>
      </c>
      <c r="B21" s="3">
        <v>43831</v>
      </c>
      <c r="C21" s="3">
        <v>43921</v>
      </c>
      <c r="D21" s="2" t="s">
        <v>59</v>
      </c>
      <c r="E21" s="4" t="s">
        <v>58</v>
      </c>
      <c r="F21" s="4" t="s">
        <v>76</v>
      </c>
      <c r="G21" s="2" t="s">
        <v>60</v>
      </c>
      <c r="H21" s="4" t="s">
        <v>90</v>
      </c>
      <c r="I21" s="4" t="s">
        <v>101</v>
      </c>
      <c r="J21" s="2" t="s">
        <v>61</v>
      </c>
      <c r="K21" s="2" t="s">
        <v>62</v>
      </c>
      <c r="L21" s="2">
        <v>133.33000000000001</v>
      </c>
      <c r="M21" s="4" t="s">
        <v>128</v>
      </c>
      <c r="N21" s="2">
        <v>0</v>
      </c>
      <c r="O21" s="7">
        <f>(178)/(127)*100</f>
        <v>140.15748031496062</v>
      </c>
      <c r="P21" s="2" t="s">
        <v>56</v>
      </c>
      <c r="Q21" s="4" t="s">
        <v>97</v>
      </c>
      <c r="R21" s="4" t="s">
        <v>63</v>
      </c>
      <c r="S21" s="8">
        <v>43951</v>
      </c>
      <c r="T21" s="3">
        <v>43921</v>
      </c>
      <c r="U21" s="2"/>
    </row>
  </sheetData>
  <mergeCells count="7">
    <mergeCell ref="A6:U6"/>
    <mergeCell ref="A2:C2"/>
    <mergeCell ref="D2:F2"/>
    <mergeCell ref="G2:I2"/>
    <mergeCell ref="A3:C3"/>
    <mergeCell ref="D3:F3"/>
    <mergeCell ref="G3:I3"/>
  </mergeCells>
  <dataValidations count="2">
    <dataValidation type="list" allowBlank="1" showErrorMessage="1" sqref="P22:P197">
      <formula1>Hidden_115</formula1>
    </dataValidation>
    <dataValidation type="list" allowBlank="1" showErrorMessage="1" sqref="P8:P2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diradmin6</cp:lastModifiedBy>
  <dcterms:created xsi:type="dcterms:W3CDTF">2018-08-23T14:21:44Z</dcterms:created>
  <dcterms:modified xsi:type="dcterms:W3CDTF">2020-04-21T15:45:43Z</dcterms:modified>
</cp:coreProperties>
</file>