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144525" concurrentCalc="0"/>
</workbook>
</file>

<file path=xl/calcChain.xml><?xml version="1.0" encoding="utf-8"?>
<calcChain xmlns="http://schemas.openxmlformats.org/spreadsheetml/2006/main">
  <c r="N21" i="1" l="1"/>
  <c r="N20" i="1"/>
  <c r="N19" i="1"/>
  <c r="N13" i="1"/>
  <c r="N8" i="1"/>
  <c r="N9" i="1"/>
  <c r="N18" i="1"/>
  <c r="N17" i="1"/>
  <c r="N16" i="1"/>
  <c r="N15" i="1"/>
  <c r="N14" i="1"/>
  <c r="N12" i="1"/>
  <c r="N11" i="1"/>
  <c r="N10" i="1"/>
</calcChain>
</file>

<file path=xl/sharedStrings.xml><?xml version="1.0" encoding="utf-8"?>
<sst xmlns="http://schemas.openxmlformats.org/spreadsheetml/2006/main" count="224" uniqueCount="126">
  <si>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</si>
  <si>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</si>
  <si>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</si>
  <si>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</si>
  <si>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</si>
  <si>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</si>
  <si>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</si>
  <si>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</si>
  <si>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</si>
  <si>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</si>
  <si>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</si>
  <si>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</si>
  <si>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</si>
  <si>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</si>
  <si>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</si>
  <si>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</si>
  <si>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</si>
  <si>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</si>
  <si>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</si>
  <si>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</si>
  <si>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</si>
  <si>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</si>
  <si>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</si>
  <si>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</si>
  <si>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</si>
  <si>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</si>
  <si>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</si>
  <si>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</si>
  <si>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</si>
  <si>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</si>
  <si>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</si>
  <si>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</si>
  <si>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</si>
  <si>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</si>
  <si>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</si>
  <si>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</si>
  <si>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</si>
  <si>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</si>
  <si>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</si>
  <si>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</si>
  <si>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</si>
  <si>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</si>
  <si>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</si>
  <si>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</si>
  <si>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</si>
  <si>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</si>
  <si>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</si>
  <si>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</si>
  <si>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</si>
  <si>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</si>
  <si>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</si>
  <si>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</si>
  <si>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</si>
  <si>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</si>
  <si>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</si>
  <si>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</si>
  <si>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impartición y procuración de justicia administrativa en el estado de Guanajuato realizada de manera pronta, completa e imparcial</t>
  </si>
  <si>
    <t>Porcentaje de actividades de conciliación</t>
  </si>
  <si>
    <t>Porcentaje de asesorías en materia Administrativa y Fiscal</t>
  </si>
  <si>
    <t>Porcentaje de sentencias favorables</t>
  </si>
  <si>
    <t>Calificación promedio de satisfacción de usuarios de la unidad de defensoría de oficio</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</si>
  <si>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</si>
  <si>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</si>
  <si>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</si>
  <si>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</si>
  <si>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demandas</t>
  </si>
  <si>
    <t>Porcentaje de recursos de revisión</t>
  </si>
  <si>
    <t>Porcentaje de recursos de reclamación</t>
  </si>
  <si>
    <t>Eficiencia</t>
  </si>
  <si>
    <t>Calidad</t>
  </si>
  <si>
    <t>Eficacia</t>
  </si>
  <si>
    <t>A través de este indicador se mide el porcentaje de sentencias favorables de los procesos o i mpugnaciones del ejercicio</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</si>
  <si>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</si>
  <si>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</si>
  <si>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Se mide el tiempo promedio del TJA para acordar las promociones de impulso procesal presentadas por los justiciables en los procesos</t>
  </si>
  <si>
    <t>Mediante este indicador se mide el porcentaje de demandas radicadas en el ejercicio</t>
  </si>
  <si>
    <t>Mediante este indicador se mide el porcentaje de recursos de revisión radicados en el ejercicio</t>
  </si>
  <si>
    <t>Mediante este indicador se mide el porcentaje de recursos de reclamación en el ejercicio</t>
  </si>
  <si>
    <t>(Asesorías en materia administrativa y fiscal atendidas/Asesorías en materia administrativa y fiscal solicitadas)*100</t>
  </si>
  <si>
    <t>(Calificaciones emitidas/Total de usuarios calificadores)</t>
  </si>
  <si>
    <t>(Gestiones realizadas por la coordinación de defensoría de oficio en el periodo t/Gestiones solicitadas a la coordinación de defensoría en el periodo t-1)*100</t>
  </si>
  <si>
    <t>(Recursos de reclamación resueltos por el Pleno en plazo legal/Recursos de reclamación sometidos al pleno)*100</t>
  </si>
  <si>
    <t>(Tiempo procesal 1+Tiempo procesal 2…/Total de acuerdos de impulso procesal emitidos)</t>
  </si>
  <si>
    <t>(Tiempo procesal 1+Tiempo procesal 2…/Total de resoluciones de procedimientos de responsabilidad)</t>
  </si>
  <si>
    <t>(Excitativas de justicia fundadas/Resoluciones jurisdicciones emitidas)*100</t>
  </si>
  <si>
    <t>(Sentencias modificadas que son revocadas o midificadas/Sentencias notificadas)*100</t>
  </si>
  <si>
    <t>Porcentaje</t>
  </si>
  <si>
    <t>Promedio</t>
  </si>
  <si>
    <t>Días</t>
  </si>
  <si>
    <t>Anual</t>
  </si>
  <si>
    <t>Mensual</t>
  </si>
  <si>
    <t>Registro electrónico de los informes mensuales y anuales</t>
  </si>
  <si>
    <t>Encuestas</t>
  </si>
  <si>
    <t>Reporte del sistema electrónico de gestión de expedientes del TJA</t>
  </si>
  <si>
    <t>Unidad de Defensoría de Oficio</t>
  </si>
  <si>
    <t>Secretaría General de Acuerdos</t>
  </si>
  <si>
    <t>(Demandas salientes/Demandas entrantes)*100</t>
  </si>
  <si>
    <t>(Recursos de revisión salientes/Recursos de revisión entrantes)*100</t>
  </si>
  <si>
    <t>(Recursos de reclamación salientes/Recursos de reclamación emtrantes)*100</t>
  </si>
  <si>
    <t>Porcentaje de demandas promovidas ante el Tribunal de Justicia Administrativa por la Unidad de Defensoría de Oficio</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</si>
  <si>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</si>
  <si>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</si>
  <si>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</si>
  <si>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Mediente este indicador se mide la proporción de las demandas promovidas ante el Tribunal en el ejercicio por la Unidad de Defensoría de Oficio</t>
  </si>
  <si>
    <t>Mediante este indicador se verifica el cumplimiento de esta actividad y las cargas de trabajo en este rubro</t>
  </si>
  <si>
    <t>Mide el tiempo promedio de la Sala Especializada del Tribunal de Justicia Administrativa para la emisión de sus resoluciones dentro del procedimiento de responsabilidad administrativa que le corresponde, una vez declarada cerrada la instrucción por la misma</t>
  </si>
  <si>
    <t>La oportunidad en la emisión de todas las resoluciones del Tribunal de Justicia Administrativa,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fundadas por el Pleno del TJA como órgano competente que las resuelve</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</si>
  <si>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aeste órgano de control de legalidad</t>
  </si>
  <si>
    <t>(Conciliaciones realizadas por la Unidad de Defensoría de Oficio/Conciliaciones solicitadas por al Unidad de Defensoría de Oficio)*100</t>
  </si>
  <si>
    <t>(Demandas interpuestas por la Unidad de Defensoría de Oficio/Asuntos en el Tribunal de Justicia Administrativa)*100</t>
  </si>
  <si>
    <t>(Sentencias favorables/Demandas interpuestas por la Unidad de Defensoría de Oficio)*100</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</si>
  <si>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</si>
  <si>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</si>
  <si>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</si>
  <si>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</si>
  <si>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</si>
  <si>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</si>
  <si>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porcentaje de recursos de reclamación resueltos oportunamente por el pleno sea del %100</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</si>
  <si>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</si>
  <si>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</si>
  <si>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</si>
  <si>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Porcentaje de sentencias del Tribunal de Justicia Administrativa modificadas o revocadas</t>
  </si>
  <si>
    <t>Lograr que el porcentaje de sentencias modificadas o revocadas sea igual o menos del 25%</t>
  </si>
  <si>
    <t>Lograr que el porcentaje de demandas radicadas sea del 100%</t>
  </si>
  <si>
    <t>Lograr que el porcentaje de recursos de revisión radicados sea del 100%</t>
  </si>
  <si>
    <t>Lograr que el porcentaje de recursos de reclamación resuletos sea del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</si>
</sst>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2"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topLeftCell="E2" workbookViewId="0">
      <selection activeCell="J21" sqref="J21"/>
    </sheetView>
  </sheetViews>
  <sheetFormatPr baseColWidth="10" defaultColWidth="9.140625" defaultRowHeight="15" x14ac:dyDescent="0.25"/>
  <cols>
    <col min="1" max="1" width="8" bestFit="1" customWidth="1"/>
    <col min="2" max="2" width="25.7109375" customWidth="1"/>
    <col min="3" max="3" width="22.42578125"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6.140625" customWidth="1"/>
    <col min="14" max="14" width="18.7109375" customWidth="1"/>
    <col min="15" max="15" width="27.5703125" bestFit="1" customWidth="1"/>
    <col min="16" max="16" width="29.85546875" customWidth="1"/>
    <col min="17" max="17" width="28.85546875" customWidth="1"/>
    <col min="18" max="18" width="17.5703125" bestFit="1" customWidth="1"/>
    <col min="19" max="19" width="20"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90" x14ac:dyDescent="0.25">
      <c r="A8" s="2">
        <v>2019</v>
      </c>
      <c r="B8" s="3">
        <v>43466</v>
      </c>
      <c r="C8" s="3">
        <v>43555</v>
      </c>
      <c r="D8" s="4" t="s">
        <v>56</v>
      </c>
      <c r="E8" s="4" t="s">
        <v>57</v>
      </c>
      <c r="F8" s="2" t="s">
        <v>68</v>
      </c>
      <c r="G8" s="4" t="s">
        <v>101</v>
      </c>
      <c r="H8" s="4" t="s">
        <v>108</v>
      </c>
      <c r="I8" s="2" t="s">
        <v>86</v>
      </c>
      <c r="J8" s="2" t="s">
        <v>89</v>
      </c>
      <c r="K8" s="2">
        <v>98.04</v>
      </c>
      <c r="L8" s="4" t="s">
        <v>111</v>
      </c>
      <c r="M8" s="2">
        <v>0</v>
      </c>
      <c r="N8" s="6">
        <f>(10/10)*100</f>
        <v>100</v>
      </c>
      <c r="O8" s="2" t="s">
        <v>54</v>
      </c>
      <c r="P8" s="4" t="s">
        <v>91</v>
      </c>
      <c r="Q8" s="4" t="s">
        <v>94</v>
      </c>
      <c r="R8" s="9">
        <v>43585</v>
      </c>
      <c r="S8" s="3">
        <v>43555</v>
      </c>
      <c r="T8" s="2"/>
    </row>
    <row r="9" spans="1:20" ht="78.75" x14ac:dyDescent="0.25">
      <c r="A9" s="2">
        <v>2019</v>
      </c>
      <c r="B9" s="3">
        <v>43466</v>
      </c>
      <c r="C9" s="3">
        <v>43555</v>
      </c>
      <c r="D9" s="4" t="s">
        <v>56</v>
      </c>
      <c r="E9" s="4" t="s">
        <v>58</v>
      </c>
      <c r="F9" s="2" t="s">
        <v>68</v>
      </c>
      <c r="G9" s="4" t="s">
        <v>102</v>
      </c>
      <c r="H9" s="4" t="s">
        <v>78</v>
      </c>
      <c r="I9" s="2" t="s">
        <v>86</v>
      </c>
      <c r="J9" s="2" t="s">
        <v>89</v>
      </c>
      <c r="K9" s="2">
        <v>100</v>
      </c>
      <c r="L9" s="4" t="s">
        <v>112</v>
      </c>
      <c r="M9" s="2">
        <v>0</v>
      </c>
      <c r="N9" s="5">
        <f>(860/860)*100</f>
        <v>100</v>
      </c>
      <c r="O9" s="2" t="s">
        <v>54</v>
      </c>
      <c r="P9" s="4" t="s">
        <v>91</v>
      </c>
      <c r="Q9" s="4" t="s">
        <v>94</v>
      </c>
      <c r="R9" s="9">
        <v>43585</v>
      </c>
      <c r="S9" s="3">
        <v>43555</v>
      </c>
      <c r="T9" s="2"/>
    </row>
    <row r="10" spans="1:20" ht="78.75" x14ac:dyDescent="0.25">
      <c r="A10" s="2">
        <v>2019</v>
      </c>
      <c r="B10" s="3">
        <v>43466</v>
      </c>
      <c r="C10" s="3">
        <v>43555</v>
      </c>
      <c r="D10" s="4" t="s">
        <v>56</v>
      </c>
      <c r="E10" s="4" t="s">
        <v>99</v>
      </c>
      <c r="F10" s="2" t="s">
        <v>68</v>
      </c>
      <c r="G10" s="4" t="s">
        <v>103</v>
      </c>
      <c r="H10" s="4" t="s">
        <v>109</v>
      </c>
      <c r="I10" s="2" t="s">
        <v>86</v>
      </c>
      <c r="J10" s="2" t="s">
        <v>89</v>
      </c>
      <c r="K10" s="2">
        <v>40.79</v>
      </c>
      <c r="L10" s="4" t="s">
        <v>113</v>
      </c>
      <c r="M10" s="2">
        <v>0</v>
      </c>
      <c r="N10" s="7">
        <f>(353/797)*100</f>
        <v>44.291091593475535</v>
      </c>
      <c r="O10" s="2" t="s">
        <v>54</v>
      </c>
      <c r="P10" s="4" t="s">
        <v>91</v>
      </c>
      <c r="Q10" s="4" t="s">
        <v>94</v>
      </c>
      <c r="R10" s="9">
        <v>43585</v>
      </c>
      <c r="S10" s="3">
        <v>43555</v>
      </c>
      <c r="T10" s="2"/>
    </row>
    <row r="11" spans="1:20" ht="78.75" x14ac:dyDescent="0.25">
      <c r="A11" s="2">
        <v>2019</v>
      </c>
      <c r="B11" s="3">
        <v>43466</v>
      </c>
      <c r="C11" s="3">
        <v>43555</v>
      </c>
      <c r="D11" s="4" t="s">
        <v>56</v>
      </c>
      <c r="E11" s="4" t="s">
        <v>59</v>
      </c>
      <c r="F11" s="2" t="s">
        <v>68</v>
      </c>
      <c r="G11" s="4" t="s">
        <v>71</v>
      </c>
      <c r="H11" s="4" t="s">
        <v>110</v>
      </c>
      <c r="I11" s="2" t="s">
        <v>86</v>
      </c>
      <c r="J11" s="2" t="s">
        <v>89</v>
      </c>
      <c r="K11" s="2">
        <v>81.48</v>
      </c>
      <c r="L11" s="4" t="s">
        <v>114</v>
      </c>
      <c r="M11" s="2">
        <v>0</v>
      </c>
      <c r="N11" s="7">
        <f>(216/353)*100</f>
        <v>61.189801699716718</v>
      </c>
      <c r="O11" s="2" t="s">
        <v>54</v>
      </c>
      <c r="P11" s="4" t="s">
        <v>91</v>
      </c>
      <c r="Q11" s="4" t="s">
        <v>94</v>
      </c>
      <c r="R11" s="9">
        <v>43585</v>
      </c>
      <c r="S11" s="3">
        <v>43555</v>
      </c>
      <c r="T11" s="2"/>
    </row>
    <row r="12" spans="1:20" ht="78.75" x14ac:dyDescent="0.25">
      <c r="A12" s="2">
        <v>2019</v>
      </c>
      <c r="B12" s="3">
        <v>43466</v>
      </c>
      <c r="C12" s="3">
        <v>43555</v>
      </c>
      <c r="D12" s="4" t="s">
        <v>56</v>
      </c>
      <c r="E12" s="4" t="s">
        <v>60</v>
      </c>
      <c r="F12" s="2" t="s">
        <v>69</v>
      </c>
      <c r="G12" s="4" t="s">
        <v>72</v>
      </c>
      <c r="H12" s="4" t="s">
        <v>79</v>
      </c>
      <c r="I12" s="2" t="s">
        <v>87</v>
      </c>
      <c r="J12" s="2" t="s">
        <v>90</v>
      </c>
      <c r="K12" s="2">
        <v>4.8499999999999996</v>
      </c>
      <c r="L12" s="4" t="s">
        <v>115</v>
      </c>
      <c r="M12" s="2">
        <v>0</v>
      </c>
      <c r="N12" s="7">
        <f>(6148/1238)</f>
        <v>4.9660743134087237</v>
      </c>
      <c r="O12" s="2" t="s">
        <v>54</v>
      </c>
      <c r="P12" s="2" t="s">
        <v>92</v>
      </c>
      <c r="Q12" s="4" t="s">
        <v>94</v>
      </c>
      <c r="R12" s="9">
        <v>43585</v>
      </c>
      <c r="S12" s="3">
        <v>43555</v>
      </c>
      <c r="T12" s="2"/>
    </row>
    <row r="13" spans="1:20" ht="112.5" x14ac:dyDescent="0.25">
      <c r="A13" s="2">
        <v>2019</v>
      </c>
      <c r="B13" s="3">
        <v>43466</v>
      </c>
      <c r="C13" s="3">
        <v>43555</v>
      </c>
      <c r="D13" s="4" t="s">
        <v>56</v>
      </c>
      <c r="E13" s="4" t="s">
        <v>100</v>
      </c>
      <c r="F13" s="2" t="s">
        <v>68</v>
      </c>
      <c r="G13" s="4" t="s">
        <v>104</v>
      </c>
      <c r="H13" s="4" t="s">
        <v>80</v>
      </c>
      <c r="I13" s="2" t="s">
        <v>86</v>
      </c>
      <c r="J13" s="2" t="s">
        <v>89</v>
      </c>
      <c r="K13" s="2">
        <v>103</v>
      </c>
      <c r="L13" s="4" t="s">
        <v>116</v>
      </c>
      <c r="M13" s="2">
        <v>0</v>
      </c>
      <c r="N13" s="7">
        <f>(83/280)*100</f>
        <v>29.642857142857142</v>
      </c>
      <c r="O13" s="2" t="s">
        <v>54</v>
      </c>
      <c r="P13" s="4" t="s">
        <v>91</v>
      </c>
      <c r="Q13" s="4" t="s">
        <v>94</v>
      </c>
      <c r="R13" s="9">
        <v>43585</v>
      </c>
      <c r="S13" s="3">
        <v>43555</v>
      </c>
      <c r="T13" s="2"/>
    </row>
    <row r="14" spans="1:20" ht="112.5" x14ac:dyDescent="0.25">
      <c r="A14" s="2">
        <v>2019</v>
      </c>
      <c r="B14" s="3">
        <v>43466</v>
      </c>
      <c r="C14" s="3">
        <v>43555</v>
      </c>
      <c r="D14" s="4" t="s">
        <v>56</v>
      </c>
      <c r="E14" s="4" t="s">
        <v>61</v>
      </c>
      <c r="F14" s="2" t="s">
        <v>68</v>
      </c>
      <c r="G14" s="4" t="s">
        <v>73</v>
      </c>
      <c r="H14" s="4" t="s">
        <v>81</v>
      </c>
      <c r="I14" s="2" t="s">
        <v>86</v>
      </c>
      <c r="J14" s="2" t="s">
        <v>90</v>
      </c>
      <c r="K14" s="2">
        <v>99.71</v>
      </c>
      <c r="L14" s="4" t="s">
        <v>117</v>
      </c>
      <c r="M14" s="2">
        <v>0</v>
      </c>
      <c r="N14" s="5">
        <f>(189/189)*100</f>
        <v>100</v>
      </c>
      <c r="O14" s="2" t="s">
        <v>54</v>
      </c>
      <c r="P14" s="4" t="s">
        <v>93</v>
      </c>
      <c r="Q14" s="4" t="s">
        <v>95</v>
      </c>
      <c r="R14" s="9">
        <v>43585</v>
      </c>
      <c r="S14" s="3">
        <v>43555</v>
      </c>
      <c r="T14" s="2"/>
    </row>
    <row r="15" spans="1:20" ht="78.75" x14ac:dyDescent="0.25">
      <c r="A15" s="2">
        <v>2019</v>
      </c>
      <c r="B15" s="3">
        <v>43466</v>
      </c>
      <c r="C15" s="3">
        <v>43555</v>
      </c>
      <c r="D15" s="4" t="s">
        <v>56</v>
      </c>
      <c r="E15" s="4" t="s">
        <v>62</v>
      </c>
      <c r="F15" s="2" t="s">
        <v>68</v>
      </c>
      <c r="G15" s="4" t="s">
        <v>74</v>
      </c>
      <c r="H15" s="4" t="s">
        <v>82</v>
      </c>
      <c r="I15" s="2" t="s">
        <v>88</v>
      </c>
      <c r="J15" s="2" t="s">
        <v>90</v>
      </c>
      <c r="K15" s="2">
        <v>16</v>
      </c>
      <c r="L15" s="4" t="s">
        <v>118</v>
      </c>
      <c r="M15" s="2">
        <v>0</v>
      </c>
      <c r="N15" s="8">
        <f>(16955/2020)</f>
        <v>8.3935643564356432</v>
      </c>
      <c r="O15" s="2" t="s">
        <v>55</v>
      </c>
      <c r="P15" s="4" t="s">
        <v>93</v>
      </c>
      <c r="Q15" s="4" t="s">
        <v>95</v>
      </c>
      <c r="R15" s="9">
        <v>43585</v>
      </c>
      <c r="S15" s="3">
        <v>43555</v>
      </c>
      <c r="T15" s="2"/>
    </row>
    <row r="16" spans="1:20" ht="135" x14ac:dyDescent="0.25">
      <c r="A16" s="2">
        <v>2019</v>
      </c>
      <c r="B16" s="3">
        <v>43466</v>
      </c>
      <c r="C16" s="3">
        <v>43555</v>
      </c>
      <c r="D16" s="4" t="s">
        <v>56</v>
      </c>
      <c r="E16" s="4" t="s">
        <v>63</v>
      </c>
      <c r="F16" s="2" t="s">
        <v>68</v>
      </c>
      <c r="G16" s="4" t="s">
        <v>105</v>
      </c>
      <c r="H16" s="4" t="s">
        <v>83</v>
      </c>
      <c r="I16" s="2" t="s">
        <v>88</v>
      </c>
      <c r="J16" s="2" t="s">
        <v>90</v>
      </c>
      <c r="K16" s="2">
        <v>59</v>
      </c>
      <c r="L16" s="4" t="s">
        <v>119</v>
      </c>
      <c r="M16" s="2">
        <v>0</v>
      </c>
      <c r="N16" s="5">
        <f>(30/1)</f>
        <v>30</v>
      </c>
      <c r="O16" s="2" t="s">
        <v>55</v>
      </c>
      <c r="P16" s="4" t="s">
        <v>93</v>
      </c>
      <c r="Q16" s="4" t="s">
        <v>95</v>
      </c>
      <c r="R16" s="9">
        <v>43585</v>
      </c>
      <c r="S16" s="3">
        <v>43555</v>
      </c>
      <c r="T16" s="2"/>
    </row>
    <row r="17" spans="1:20" ht="225" x14ac:dyDescent="0.25">
      <c r="A17" s="2">
        <v>2019</v>
      </c>
      <c r="B17" s="3">
        <v>43466</v>
      </c>
      <c r="C17" s="3">
        <v>43555</v>
      </c>
      <c r="D17" s="4" t="s">
        <v>56</v>
      </c>
      <c r="E17" s="4" t="s">
        <v>64</v>
      </c>
      <c r="F17" s="2" t="s">
        <v>68</v>
      </c>
      <c r="G17" s="4" t="s">
        <v>106</v>
      </c>
      <c r="H17" s="4" t="s">
        <v>84</v>
      </c>
      <c r="I17" s="2" t="s">
        <v>86</v>
      </c>
      <c r="J17" s="2" t="s">
        <v>89</v>
      </c>
      <c r="K17" s="2">
        <v>0</v>
      </c>
      <c r="L17" s="4" t="s">
        <v>120</v>
      </c>
      <c r="M17" s="2">
        <v>0</v>
      </c>
      <c r="N17" s="5">
        <f>(0/714)</f>
        <v>0</v>
      </c>
      <c r="O17" s="2" t="s">
        <v>55</v>
      </c>
      <c r="P17" s="4" t="s">
        <v>93</v>
      </c>
      <c r="Q17" s="4" t="s">
        <v>95</v>
      </c>
      <c r="R17" s="9">
        <v>43585</v>
      </c>
      <c r="S17" s="3">
        <v>43555</v>
      </c>
      <c r="T17" s="2"/>
    </row>
    <row r="18" spans="1:20" ht="213.75" x14ac:dyDescent="0.25">
      <c r="A18" s="2">
        <v>2019</v>
      </c>
      <c r="B18" s="3">
        <v>43466</v>
      </c>
      <c r="C18" s="3">
        <v>43555</v>
      </c>
      <c r="D18" s="4" t="s">
        <v>56</v>
      </c>
      <c r="E18" s="4" t="s">
        <v>121</v>
      </c>
      <c r="F18" s="2" t="s">
        <v>70</v>
      </c>
      <c r="G18" s="4" t="s">
        <v>107</v>
      </c>
      <c r="H18" s="4" t="s">
        <v>85</v>
      </c>
      <c r="I18" s="2" t="s">
        <v>86</v>
      </c>
      <c r="J18" s="2" t="s">
        <v>89</v>
      </c>
      <c r="K18" s="2">
        <v>0.63</v>
      </c>
      <c r="L18" s="4" t="s">
        <v>122</v>
      </c>
      <c r="M18" s="2">
        <v>0</v>
      </c>
      <c r="N18" s="7">
        <f>(42/734)*100</f>
        <v>5.7220708446866482</v>
      </c>
      <c r="O18" s="2" t="s">
        <v>55</v>
      </c>
      <c r="P18" s="4" t="s">
        <v>93</v>
      </c>
      <c r="Q18" s="4" t="s">
        <v>95</v>
      </c>
      <c r="R18" s="9">
        <v>43585</v>
      </c>
      <c r="S18" s="3">
        <v>43555</v>
      </c>
      <c r="T18" s="2"/>
    </row>
    <row r="19" spans="1:20" ht="78.75" x14ac:dyDescent="0.25">
      <c r="A19" s="2">
        <v>2019</v>
      </c>
      <c r="B19" s="3">
        <v>43466</v>
      </c>
      <c r="C19" s="3">
        <v>43555</v>
      </c>
      <c r="D19" s="4" t="s">
        <v>56</v>
      </c>
      <c r="E19" s="2" t="s">
        <v>65</v>
      </c>
      <c r="F19" s="2" t="s">
        <v>70</v>
      </c>
      <c r="G19" s="4" t="s">
        <v>75</v>
      </c>
      <c r="H19" s="4" t="s">
        <v>96</v>
      </c>
      <c r="I19" s="2" t="s">
        <v>86</v>
      </c>
      <c r="J19" s="2" t="s">
        <v>89</v>
      </c>
      <c r="K19" s="2">
        <v>85.67</v>
      </c>
      <c r="L19" s="4" t="s">
        <v>123</v>
      </c>
      <c r="M19" s="2">
        <v>0</v>
      </c>
      <c r="N19" s="7">
        <f>(592/708)*100</f>
        <v>83.615819209039543</v>
      </c>
      <c r="O19" s="2" t="s">
        <v>54</v>
      </c>
      <c r="P19" s="4" t="s">
        <v>93</v>
      </c>
      <c r="Q19" s="4" t="s">
        <v>95</v>
      </c>
      <c r="R19" s="9">
        <v>43585</v>
      </c>
      <c r="S19" s="3">
        <v>43555</v>
      </c>
      <c r="T19" s="2"/>
    </row>
    <row r="20" spans="1:20" ht="78.75" x14ac:dyDescent="0.25">
      <c r="A20" s="2">
        <v>2019</v>
      </c>
      <c r="B20" s="3">
        <v>43466</v>
      </c>
      <c r="C20" s="3">
        <v>43555</v>
      </c>
      <c r="D20" s="4" t="s">
        <v>56</v>
      </c>
      <c r="E20" s="4" t="s">
        <v>66</v>
      </c>
      <c r="F20" s="2" t="s">
        <v>70</v>
      </c>
      <c r="G20" s="4" t="s">
        <v>76</v>
      </c>
      <c r="H20" s="4" t="s">
        <v>97</v>
      </c>
      <c r="I20" s="2" t="s">
        <v>86</v>
      </c>
      <c r="J20" s="2" t="s">
        <v>89</v>
      </c>
      <c r="K20" s="2">
        <v>80.63</v>
      </c>
      <c r="L20" s="4" t="s">
        <v>124</v>
      </c>
      <c r="M20" s="2">
        <v>0</v>
      </c>
      <c r="N20" s="7">
        <f>(50/83)*100</f>
        <v>60.24096385542169</v>
      </c>
      <c r="O20" s="2" t="s">
        <v>54</v>
      </c>
      <c r="P20" s="4" t="s">
        <v>93</v>
      </c>
      <c r="Q20" s="4" t="s">
        <v>95</v>
      </c>
      <c r="R20" s="9">
        <v>43585</v>
      </c>
      <c r="S20" s="3">
        <v>43555</v>
      </c>
      <c r="T20" s="2"/>
    </row>
    <row r="21" spans="1:20" ht="78.75" x14ac:dyDescent="0.25">
      <c r="A21" s="2">
        <v>2019</v>
      </c>
      <c r="B21" s="3">
        <v>43466</v>
      </c>
      <c r="C21" s="3">
        <v>43555</v>
      </c>
      <c r="D21" s="4" t="s">
        <v>56</v>
      </c>
      <c r="E21" s="4" t="s">
        <v>67</v>
      </c>
      <c r="F21" s="2" t="s">
        <v>70</v>
      </c>
      <c r="G21" s="4" t="s">
        <v>77</v>
      </c>
      <c r="H21" s="4" t="s">
        <v>98</v>
      </c>
      <c r="I21" s="2" t="s">
        <v>86</v>
      </c>
      <c r="J21" s="2" t="s">
        <v>89</v>
      </c>
      <c r="K21" s="2">
        <v>104.42</v>
      </c>
      <c r="L21" s="4" t="s">
        <v>125</v>
      </c>
      <c r="M21" s="2">
        <v>0</v>
      </c>
      <c r="N21" s="7">
        <f>(284/172)*100</f>
        <v>165.11627906976744</v>
      </c>
      <c r="O21" s="2" t="s">
        <v>54</v>
      </c>
      <c r="P21" s="4" t="s">
        <v>93</v>
      </c>
      <c r="Q21" s="4" t="s">
        <v>95</v>
      </c>
      <c r="R21" s="9">
        <v>43585</v>
      </c>
      <c r="S21" s="3">
        <v>43555</v>
      </c>
      <c r="T21" s="2"/>
    </row>
  </sheetData>
  <mergeCells count="7">
    <mergeCell ref="A6:T6"/>
    <mergeCell ref="A2:C2"/>
    <mergeCell ref="D2:F2"/>
    <mergeCell ref="G2:I2"/>
    <mergeCell ref="A3:C3"/>
    <mergeCell ref="D3:F3"/>
    <mergeCell ref="G3:I3"/>
  </mergeCells>
  <dataValidations count="2">
    <dataValidation type="list" allowBlank="1" showErrorMessage="1" sqref="O22:O197">
      <formula1>Hidden_114</formula1>
    </dataValidation>
    <dataValidation type="list" allowBlank="1" showErrorMessage="1" sqref="O8:O2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5" sqref="B25"/>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diradmin6</cp:lastModifiedBy>
  <dcterms:created xsi:type="dcterms:W3CDTF">2018-11-08T22:14:35Z</dcterms:created>
  <dcterms:modified xsi:type="dcterms:W3CDTF">2019-04-30T18:22:15Z</dcterms:modified>
</cp:coreProperties>
</file>